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calcPr fullCalcOnLoad="1"/>
</workbook>
</file>

<file path=xl/sharedStrings.xml><?xml version="1.0" encoding="utf-8"?>
<sst xmlns="http://schemas.openxmlformats.org/spreadsheetml/2006/main" count="21" uniqueCount="19">
  <si>
    <t xml:space="preserve">Total Pigs in Breeding = </t>
  </si>
  <si>
    <t>Total Pigs on Site =</t>
  </si>
  <si>
    <t># in Gestation housed:</t>
  </si>
  <si>
    <t>- individually =</t>
  </si>
  <si>
    <t># in Farrowing housed:</t>
  </si>
  <si>
    <t xml:space="preserve">Total Pigs in Non-Breeding = </t>
  </si>
  <si>
    <t>Percentage</t>
  </si>
  <si>
    <t>average number of pigs/pen</t>
  </si>
  <si>
    <t>Number to Assess from Table1</t>
  </si>
  <si>
    <t>Fill in inventory number</t>
  </si>
  <si>
    <t>Table Key</t>
  </si>
  <si>
    <t>Number to Assess</t>
  </si>
  <si>
    <t>- in groups =</t>
  </si>
  <si>
    <t>- # in Nursery (pigs &lt;10wks of age) housed in groups =</t>
  </si>
  <si>
    <t>- # in Finishing (pigs &gt;10wks of age housed in groups =</t>
  </si>
  <si>
    <t>Total number of pens</t>
  </si>
  <si>
    <t>Minimum # of pens to assess</t>
  </si>
  <si>
    <t>Assess every __th pen or stall</t>
  </si>
  <si>
    <t>Use this worksheet to calculate the number of pigs to assess on the site. Fill in the site animal inventory in the yellow boxes on the left. An error message will display if the inventory numbers add up incorrectly. The number to assess will automatically display in the green boxes on the right.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</si>
</sst>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00000"/>
    <numFmt numFmtId="171" formatCode="0.000"/>
    <numFmt numFmtId="172" formatCode="0.0"/>
    <numFmt numFmtId="173" formatCode="0.0000000"/>
    <numFmt numFmtId="174" formatCode="0.000000"/>
    <numFmt numFmtId="175" formatCode="0.00000"/>
    <numFmt numFmtId="176" formatCode="0.0000"/>
    <numFmt numFmtId="177" formatCode="0.00000000"/>
  </numFmts>
  <fonts count="43">
    <font>
      <sz val="10"/>
      <name val="Arial"/>
      <family val="0"/>
    </font>
    <font>
      <sz val="12"/>
      <name val="Arial"/>
      <family val="0"/>
    </font>
    <font>
      <sz val="12"/>
      <color indexed="10"/>
      <name val="Arial"/>
      <family val="0"/>
    </font>
    <font>
      <b/>
      <sz val="12"/>
      <name val="Arial"/>
      <family val="2"/>
    </font>
    <font>
      <b/>
      <sz val="12"/>
      <color indexed="10"/>
      <name val="Arial"/>
      <family val="2"/>
    </font>
    <font>
      <sz val="8"/>
      <name val="Arial"/>
      <family val="0"/>
    </font>
    <font>
      <u val="single"/>
      <sz val="10"/>
      <color indexed="12"/>
      <name val="Arial"/>
      <family val="0"/>
    </font>
    <font>
      <u val="single"/>
      <sz val="10"/>
      <color indexed="36"/>
      <name val="Arial"/>
      <family val="0"/>
    </font>
    <font>
      <sz val="1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color indexed="63"/>
      </left>
      <right>
        <color indexed="63"/>
      </right>
      <top>
        <color indexed="63"/>
      </top>
      <bottom style="thick"/>
    </border>
    <border>
      <left style="thin"/>
      <right style="thin"/>
      <top style="thick"/>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thin"/>
      <bottom style="thin"/>
    </border>
    <border>
      <left>
        <color indexed="63"/>
      </left>
      <right style="thin"/>
      <top style="medium"/>
      <bottom style="medium"/>
    </border>
    <border>
      <left style="thin"/>
      <right style="thin"/>
      <top>
        <color indexed="63"/>
      </top>
      <bottom style="medium"/>
    </border>
    <border>
      <left>
        <color indexed="63"/>
      </left>
      <right style="thin"/>
      <top style="thick"/>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33" borderId="10"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0" borderId="10" xfId="0"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right"/>
      <protection/>
    </xf>
    <xf numFmtId="0" fontId="1" fillId="0" borderId="12" xfId="0" applyFont="1" applyBorder="1" applyAlignment="1" applyProtection="1">
      <alignment horizontal="right"/>
      <protection/>
    </xf>
    <xf numFmtId="0" fontId="1" fillId="0" borderId="12" xfId="0" applyFont="1" applyBorder="1" applyAlignment="1" applyProtection="1">
      <alignment/>
      <protection/>
    </xf>
    <xf numFmtId="0" fontId="3" fillId="0" borderId="13" xfId="0" applyFont="1" applyBorder="1" applyAlignment="1" applyProtection="1">
      <alignment horizontal="right"/>
      <protection/>
    </xf>
    <xf numFmtId="0" fontId="1" fillId="0" borderId="13" xfId="0" applyFont="1" applyBorder="1" applyAlignment="1" applyProtection="1">
      <alignment wrapText="1"/>
      <protection/>
    </xf>
    <xf numFmtId="0" fontId="1" fillId="0" borderId="13" xfId="0" applyFont="1" applyBorder="1" applyAlignment="1" applyProtection="1">
      <alignment/>
      <protection/>
    </xf>
    <xf numFmtId="0" fontId="1" fillId="0" borderId="13" xfId="0" applyFont="1" applyBorder="1" applyAlignment="1" applyProtection="1">
      <alignment horizontal="center" wrapText="1"/>
      <protection/>
    </xf>
    <xf numFmtId="0" fontId="3" fillId="0" borderId="10" xfId="0" applyFont="1" applyBorder="1" applyAlignment="1" applyProtection="1">
      <alignment horizontal="right"/>
      <protection/>
    </xf>
    <xf numFmtId="0" fontId="1" fillId="0" borderId="10" xfId="0" applyFont="1" applyBorder="1" applyAlignment="1" applyProtection="1">
      <alignment/>
      <protection/>
    </xf>
    <xf numFmtId="0" fontId="4" fillId="0" borderId="11" xfId="0" applyFont="1" applyBorder="1" applyAlignment="1" applyProtection="1">
      <alignment horizontal="left"/>
      <protection/>
    </xf>
    <xf numFmtId="0" fontId="1" fillId="0" borderId="11" xfId="0" applyFont="1" applyBorder="1" applyAlignment="1" applyProtection="1">
      <alignment/>
      <protection/>
    </xf>
    <xf numFmtId="0" fontId="2" fillId="0" borderId="11" xfId="0" applyFont="1" applyBorder="1" applyAlignment="1" applyProtection="1" quotePrefix="1">
      <alignment horizontal="right"/>
      <protection/>
    </xf>
    <xf numFmtId="1" fontId="1" fillId="34" borderId="11" xfId="0" applyNumberFormat="1" applyFont="1" applyFill="1" applyBorder="1" applyAlignment="1" applyProtection="1">
      <alignment/>
      <protection/>
    </xf>
    <xf numFmtId="0" fontId="1" fillId="34" borderId="11" xfId="0" applyFont="1" applyFill="1" applyBorder="1" applyAlignment="1" applyProtection="1">
      <alignment/>
      <protection/>
    </xf>
    <xf numFmtId="1" fontId="1" fillId="34" borderId="11" xfId="0" applyNumberFormat="1" applyFont="1" applyFill="1" applyBorder="1" applyAlignment="1" applyProtection="1">
      <alignment/>
      <protection/>
    </xf>
    <xf numFmtId="0" fontId="1" fillId="0" borderId="11" xfId="0" applyFont="1" applyBorder="1" applyAlignment="1" applyProtection="1">
      <alignment horizontal="right"/>
      <protection/>
    </xf>
    <xf numFmtId="1" fontId="1" fillId="34" borderId="10" xfId="0" applyNumberFormat="1" applyFont="1" applyFill="1" applyBorder="1" applyAlignment="1" applyProtection="1">
      <alignment/>
      <protection/>
    </xf>
    <xf numFmtId="0" fontId="2" fillId="0" borderId="14" xfId="0" applyFont="1" applyBorder="1" applyAlignment="1" applyProtection="1" quotePrefix="1">
      <alignment horizontal="right"/>
      <protection/>
    </xf>
    <xf numFmtId="0" fontId="1" fillId="0" borderId="15" xfId="0" applyFont="1" applyBorder="1" applyAlignment="1" applyProtection="1">
      <alignment/>
      <protection/>
    </xf>
    <xf numFmtId="0" fontId="3" fillId="0" borderId="16" xfId="0" applyFont="1" applyBorder="1" applyAlignment="1" applyProtection="1">
      <alignment horizontal="right"/>
      <protection/>
    </xf>
    <xf numFmtId="0" fontId="1" fillId="0" borderId="16" xfId="0" applyFont="1" applyBorder="1" applyAlignment="1" applyProtection="1">
      <alignment/>
      <protection/>
    </xf>
    <xf numFmtId="0" fontId="1" fillId="33" borderId="12" xfId="0" applyFont="1" applyFill="1" applyBorder="1" applyAlignment="1" applyProtection="1">
      <alignment horizontal="center"/>
      <protection/>
    </xf>
    <xf numFmtId="1" fontId="1" fillId="0" borderId="17" xfId="0" applyNumberFormat="1" applyFont="1" applyBorder="1" applyAlignment="1" applyProtection="1">
      <alignment/>
      <protection/>
    </xf>
    <xf numFmtId="1" fontId="1" fillId="0" borderId="11" xfId="0" applyNumberFormat="1" applyFont="1" applyBorder="1" applyAlignment="1" applyProtection="1">
      <alignment/>
      <protection/>
    </xf>
    <xf numFmtId="1" fontId="1" fillId="0" borderId="18" xfId="0" applyNumberFormat="1" applyFont="1" applyBorder="1" applyAlignment="1" applyProtection="1">
      <alignment/>
      <protection/>
    </xf>
    <xf numFmtId="1" fontId="1" fillId="0" borderId="16" xfId="0" applyNumberFormat="1" applyFont="1" applyBorder="1" applyAlignment="1" applyProtection="1">
      <alignment/>
      <protection/>
    </xf>
    <xf numFmtId="0" fontId="2" fillId="0" borderId="11" xfId="0" applyFont="1" applyBorder="1" applyAlignment="1" applyProtection="1" quotePrefix="1">
      <alignment horizontal="right" wrapText="1"/>
      <protection/>
    </xf>
    <xf numFmtId="0" fontId="1" fillId="0" borderId="0" xfId="0" applyFont="1" applyBorder="1" applyAlignment="1" applyProtection="1">
      <alignment/>
      <protection/>
    </xf>
    <xf numFmtId="0" fontId="2" fillId="0" borderId="10" xfId="0" applyFont="1" applyBorder="1" applyAlignment="1" applyProtection="1" quotePrefix="1">
      <alignment horizontal="right" wrapText="1"/>
      <protection/>
    </xf>
    <xf numFmtId="0" fontId="1" fillId="0" borderId="19" xfId="0" applyFont="1" applyBorder="1" applyAlignment="1" applyProtection="1">
      <alignment/>
      <protection/>
    </xf>
    <xf numFmtId="0" fontId="1" fillId="0" borderId="13" xfId="0" applyFont="1" applyFill="1" applyBorder="1" applyAlignment="1" applyProtection="1">
      <alignment/>
      <protection/>
    </xf>
    <xf numFmtId="0" fontId="1" fillId="0" borderId="16" xfId="0" applyFont="1" applyFill="1" applyBorder="1" applyAlignment="1" applyProtection="1">
      <alignment/>
      <protection/>
    </xf>
    <xf numFmtId="2" fontId="1" fillId="0" borderId="11" xfId="0" applyNumberFormat="1" applyFont="1" applyBorder="1" applyAlignment="1" applyProtection="1">
      <alignment/>
      <protection/>
    </xf>
    <xf numFmtId="2" fontId="1" fillId="0" borderId="10" xfId="0" applyNumberFormat="1" applyFont="1" applyBorder="1" applyAlignment="1" applyProtection="1">
      <alignment/>
      <protection/>
    </xf>
    <xf numFmtId="172" fontId="1" fillId="34" borderId="11" xfId="0" applyNumberFormat="1" applyFont="1" applyFill="1" applyBorder="1" applyAlignment="1" applyProtection="1">
      <alignment/>
      <protection/>
    </xf>
    <xf numFmtId="2" fontId="1" fillId="34" borderId="11" xfId="0" applyNumberFormat="1" applyFont="1" applyFill="1" applyBorder="1" applyAlignment="1" applyProtection="1">
      <alignment/>
      <protection/>
    </xf>
    <xf numFmtId="2" fontId="1" fillId="34" borderId="11" xfId="0" applyNumberFormat="1" applyFont="1" applyFill="1" applyBorder="1" applyAlignment="1" applyProtection="1">
      <alignment/>
      <protection/>
    </xf>
    <xf numFmtId="0" fontId="1" fillId="0" borderId="13" xfId="0" applyFont="1" applyBorder="1" applyAlignment="1" applyProtection="1">
      <alignment wrapText="1"/>
      <protection/>
    </xf>
    <xf numFmtId="1" fontId="1" fillId="34" borderId="10" xfId="0" applyNumberFormat="1" applyFont="1" applyFill="1" applyBorder="1" applyAlignment="1" applyProtection="1">
      <alignment/>
      <protection/>
    </xf>
    <xf numFmtId="2" fontId="1" fillId="34" borderId="10" xfId="0" applyNumberFormat="1" applyFont="1" applyFill="1" applyBorder="1" applyAlignment="1" applyProtection="1">
      <alignment/>
      <protection/>
    </xf>
    <xf numFmtId="0" fontId="1" fillId="0" borderId="0" xfId="0" applyFont="1" applyAlignment="1">
      <alignment/>
    </xf>
    <xf numFmtId="2" fontId="1" fillId="34" borderId="10" xfId="0" applyNumberFormat="1" applyFont="1" applyFill="1" applyBorder="1" applyAlignment="1" applyProtection="1">
      <alignment/>
      <protection/>
    </xf>
    <xf numFmtId="0" fontId="1" fillId="0" borderId="20" xfId="0" applyFont="1" applyBorder="1" applyAlignment="1" applyProtection="1">
      <alignment wrapText="1"/>
      <protection/>
    </xf>
    <xf numFmtId="0" fontId="1" fillId="0" borderId="17" xfId="0" applyFont="1" applyBorder="1" applyAlignment="1" applyProtection="1">
      <alignment/>
      <protection/>
    </xf>
    <xf numFmtId="0" fontId="1" fillId="0" borderId="21" xfId="0" applyFont="1" applyBorder="1" applyAlignment="1" applyProtection="1">
      <alignment/>
      <protection/>
    </xf>
    <xf numFmtId="0" fontId="1" fillId="0" borderId="19" xfId="0" applyFont="1" applyFill="1" applyBorder="1" applyAlignment="1" applyProtection="1">
      <alignment/>
      <protection/>
    </xf>
    <xf numFmtId="0" fontId="1" fillId="33" borderId="12" xfId="0" applyFont="1" applyFill="1" applyBorder="1" applyAlignment="1" applyProtection="1">
      <alignment horizontal="center"/>
      <protection/>
    </xf>
    <xf numFmtId="0" fontId="1" fillId="34" borderId="12" xfId="0" applyFont="1" applyFill="1" applyBorder="1" applyAlignment="1" applyProtection="1">
      <alignment horizontal="center"/>
      <protection/>
    </xf>
    <xf numFmtId="0" fontId="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0"/>
  <sheetViews>
    <sheetView tabSelected="1" zoomScalePageLayoutView="0" workbookViewId="0" topLeftCell="A1">
      <selection activeCell="C8" sqref="C8"/>
    </sheetView>
  </sheetViews>
  <sheetFormatPr defaultColWidth="9.140625" defaultRowHeight="12.75"/>
  <cols>
    <col min="1" max="1" width="1.1484375" style="1" customWidth="1"/>
    <col min="2" max="2" width="44.7109375" style="2" customWidth="1"/>
    <col min="3" max="5" width="12.421875" style="1" customWidth="1"/>
    <col min="6" max="6" width="0.85546875" style="1" customWidth="1"/>
    <col min="7" max="7" width="12.421875" style="1" hidden="1" customWidth="1"/>
    <col min="8" max="8" width="0.85546875" style="1" hidden="1" customWidth="1"/>
    <col min="9" max="9" width="13.421875" style="1" customWidth="1"/>
    <col min="10" max="12" width="13.421875" style="1" hidden="1" customWidth="1"/>
    <col min="13" max="13" width="0.85546875" style="1" customWidth="1"/>
    <col min="14" max="14" width="13.140625" style="1" customWidth="1"/>
    <col min="15" max="15" width="12.00390625" style="1" bestFit="1" customWidth="1"/>
    <col min="16" max="16" width="16.8515625" style="1" customWidth="1"/>
    <col min="17" max="16384" width="9.140625" style="1" customWidth="1"/>
  </cols>
  <sheetData>
    <row r="2" spans="2:15" ht="98.25" customHeight="1">
      <c r="B2" s="55" t="s">
        <v>18</v>
      </c>
      <c r="C2" s="55"/>
      <c r="D2" s="55"/>
      <c r="E2" s="55"/>
      <c r="F2" s="55"/>
      <c r="G2" s="55"/>
      <c r="H2" s="55"/>
      <c r="I2" s="55"/>
      <c r="J2" s="55"/>
      <c r="K2" s="55"/>
      <c r="L2" s="55"/>
      <c r="M2" s="55"/>
      <c r="N2" s="55"/>
      <c r="O2" s="55"/>
    </row>
    <row r="3" spans="1:15" ht="15">
      <c r="A3" s="6"/>
      <c r="B3" s="7"/>
      <c r="C3" s="6"/>
      <c r="D3" s="6"/>
      <c r="E3" s="6"/>
      <c r="F3" s="6"/>
      <c r="G3" s="6"/>
      <c r="H3" s="6"/>
      <c r="I3" s="6"/>
      <c r="J3" s="6"/>
      <c r="K3" s="6"/>
      <c r="L3" s="6"/>
      <c r="M3" s="6"/>
      <c r="N3" s="6"/>
      <c r="O3" s="6"/>
    </row>
    <row r="4" spans="1:15" ht="15.75" thickBot="1">
      <c r="A4" s="6"/>
      <c r="B4" s="8" t="s">
        <v>10</v>
      </c>
      <c r="C4" s="53" t="s">
        <v>9</v>
      </c>
      <c r="D4" s="53"/>
      <c r="E4" s="28"/>
      <c r="F4" s="9"/>
      <c r="G4" s="9"/>
      <c r="H4" s="9"/>
      <c r="I4" s="54" t="s">
        <v>11</v>
      </c>
      <c r="J4" s="54"/>
      <c r="K4" s="54"/>
      <c r="L4" s="54"/>
      <c r="M4" s="54"/>
      <c r="N4" s="54"/>
      <c r="O4" s="54"/>
    </row>
    <row r="5" spans="1:15" ht="50.25" customHeight="1" thickBot="1" thickTop="1">
      <c r="A5" s="6"/>
      <c r="B5" s="10" t="s">
        <v>1</v>
      </c>
      <c r="C5" s="37">
        <f>C6+C15</f>
        <v>0</v>
      </c>
      <c r="D5" s="11" t="s">
        <v>7</v>
      </c>
      <c r="E5" s="44" t="s">
        <v>15</v>
      </c>
      <c r="F5" s="12"/>
      <c r="G5" s="12" t="s">
        <v>6</v>
      </c>
      <c r="H5" s="12"/>
      <c r="I5" s="13" t="s">
        <v>8</v>
      </c>
      <c r="J5" s="13"/>
      <c r="K5" s="13"/>
      <c r="L5" s="13"/>
      <c r="M5" s="12"/>
      <c r="N5" s="49" t="s">
        <v>16</v>
      </c>
      <c r="O5" s="49" t="s">
        <v>17</v>
      </c>
    </row>
    <row r="6" spans="1:15" ht="24.75" customHeight="1" thickBot="1">
      <c r="A6" s="6"/>
      <c r="B6" s="14" t="s">
        <v>0</v>
      </c>
      <c r="C6" s="5">
        <f>C8+C9+C12+C13</f>
        <v>0</v>
      </c>
      <c r="D6" s="15"/>
      <c r="E6" s="15"/>
      <c r="F6" s="15"/>
      <c r="G6" s="15"/>
      <c r="H6" s="15"/>
      <c r="I6" s="52">
        <f>IF(C6&gt;5000,"294",J6)</f>
        <v>0</v>
      </c>
      <c r="J6" s="36">
        <f>IF(C6&gt;4000,"289",IF(C6&gt;3000,"287",IF(C6&gt;2000,"284",IF(C6&gt;1000,"278",IF(C6&gt;800,"258",IF(C6&gt;700,"249",IF(C6&gt;600,"243",IF(C6&gt;450,"235",K6))))))))</f>
        <v>0</v>
      </c>
      <c r="K6" s="36">
        <f>IF(C6&gt;350,"218",IF(C6&gt;250,"201",IF(C6&gt;174,"174",IF(C6&gt;150,C6,IF(C6&gt;129,"129",IF(C6&gt;100,C6,IF(C6&gt;95,"95",IF(C6&lt;96,C6," "))))))))</f>
        <v>0</v>
      </c>
      <c r="L6" s="36"/>
      <c r="M6" s="6"/>
      <c r="N6" s="15"/>
      <c r="O6" s="15"/>
    </row>
    <row r="7" spans="1:15" ht="24.75" customHeight="1">
      <c r="A7" s="6"/>
      <c r="B7" s="16" t="s">
        <v>2</v>
      </c>
      <c r="C7" s="17"/>
      <c r="D7" s="17"/>
      <c r="E7" s="17"/>
      <c r="F7" s="17"/>
      <c r="G7" s="17"/>
      <c r="H7" s="17"/>
      <c r="I7" s="51"/>
      <c r="J7" s="51"/>
      <c r="K7" s="51"/>
      <c r="L7" s="51"/>
      <c r="M7" s="50"/>
      <c r="N7" s="17"/>
      <c r="O7" s="17"/>
    </row>
    <row r="8" spans="1:15" ht="20.25" customHeight="1">
      <c r="A8" s="6"/>
      <c r="B8" s="18" t="s">
        <v>3</v>
      </c>
      <c r="C8" s="4"/>
      <c r="D8" s="17"/>
      <c r="E8" s="17"/>
      <c r="F8" s="17"/>
      <c r="G8" s="39" t="str">
        <f>IF(C6&gt;0,C8/$C$6," ")</f>
        <v> </v>
      </c>
      <c r="H8" s="17"/>
      <c r="I8" s="19">
        <f>ROUNDUP(J8,0)</f>
        <v>0</v>
      </c>
      <c r="J8" s="43">
        <f>IF(C8&gt;0,$I$6*G8,0)</f>
        <v>0</v>
      </c>
      <c r="K8" s="20"/>
      <c r="L8" s="20">
        <f>IF(C8&gt;1,C8/I8,C8)</f>
        <v>0</v>
      </c>
      <c r="M8" s="17"/>
      <c r="N8" s="17"/>
      <c r="O8" s="19">
        <f>ROUND(L8,0)</f>
        <v>0</v>
      </c>
    </row>
    <row r="9" spans="1:15" ht="20.25" customHeight="1">
      <c r="A9" s="6"/>
      <c r="B9" s="18" t="s">
        <v>12</v>
      </c>
      <c r="C9" s="4"/>
      <c r="D9" s="4"/>
      <c r="E9" s="4"/>
      <c r="F9" s="17"/>
      <c r="G9" s="39" t="str">
        <f>IF(C6&gt;0,C9/$C$6," ")</f>
        <v> </v>
      </c>
      <c r="H9" s="17"/>
      <c r="I9" s="21">
        <f>ROUNDUP(J9,0)</f>
        <v>0</v>
      </c>
      <c r="J9" s="43">
        <f>IF(C9&gt;0,$I$6*G9,0)</f>
        <v>0</v>
      </c>
      <c r="K9" s="42" t="str">
        <f>IF(C9&gt;0,I9/D9,"0")</f>
        <v>0</v>
      </c>
      <c r="L9" s="42">
        <f>IF(N9&gt;1,E9/N9,N9)</f>
        <v>0</v>
      </c>
      <c r="M9" s="17"/>
      <c r="N9" s="19">
        <f>ROUNDUP(K9,0)</f>
        <v>0</v>
      </c>
      <c r="O9" s="19">
        <f>ROUND(L9,0)</f>
        <v>0</v>
      </c>
    </row>
    <row r="10" spans="1:15" ht="5.25" customHeight="1">
      <c r="A10" s="6"/>
      <c r="B10" s="22"/>
      <c r="C10" s="17"/>
      <c r="D10" s="17"/>
      <c r="E10" s="17"/>
      <c r="F10" s="17"/>
      <c r="G10" s="17"/>
      <c r="H10" s="17"/>
      <c r="I10" s="17"/>
      <c r="J10" s="17"/>
      <c r="K10" s="17"/>
      <c r="L10" s="17"/>
      <c r="M10" s="17"/>
      <c r="N10" s="29"/>
      <c r="O10" s="29"/>
    </row>
    <row r="11" spans="1:15" ht="24.75" customHeight="1">
      <c r="A11" s="6"/>
      <c r="B11" s="16" t="s">
        <v>4</v>
      </c>
      <c r="C11" s="17"/>
      <c r="D11" s="17"/>
      <c r="E11" s="17"/>
      <c r="F11" s="17"/>
      <c r="G11" s="17"/>
      <c r="H11" s="17"/>
      <c r="I11" s="17"/>
      <c r="J11" s="17"/>
      <c r="K11" s="17"/>
      <c r="L11" s="17"/>
      <c r="M11" s="17"/>
      <c r="N11" s="30"/>
      <c r="O11" s="30"/>
    </row>
    <row r="12" spans="1:15" ht="20.25" customHeight="1">
      <c r="A12" s="6"/>
      <c r="B12" s="18" t="s">
        <v>3</v>
      </c>
      <c r="C12" s="4"/>
      <c r="D12" s="17"/>
      <c r="E12" s="17"/>
      <c r="F12" s="17"/>
      <c r="G12" s="39" t="str">
        <f>IF(C6&gt;0,C12/$C$6," ")</f>
        <v> </v>
      </c>
      <c r="H12" s="17"/>
      <c r="I12" s="19">
        <f>ROUNDUP(J12,0)</f>
        <v>0</v>
      </c>
      <c r="J12" s="43">
        <f>IF(C12&gt;0,$I$6*G12,0)</f>
        <v>0</v>
      </c>
      <c r="K12" s="20"/>
      <c r="L12" s="41">
        <f>IF(C12&gt;1,C12/I12,C12)</f>
        <v>0</v>
      </c>
      <c r="M12" s="17"/>
      <c r="N12" s="30"/>
      <c r="O12" s="19">
        <f>ROUND(L12,0)</f>
        <v>0</v>
      </c>
    </row>
    <row r="13" spans="1:15" ht="20.25" customHeight="1" thickBot="1">
      <c r="A13" s="6"/>
      <c r="B13" s="18" t="s">
        <v>12</v>
      </c>
      <c r="C13" s="4"/>
      <c r="D13" s="4"/>
      <c r="E13" s="4"/>
      <c r="F13" s="17"/>
      <c r="G13" s="39" t="str">
        <f>IF(C6&gt;0,C13/$C$6," ")</f>
        <v> </v>
      </c>
      <c r="H13" s="17"/>
      <c r="I13" s="21">
        <f>ROUNDUP(J13,0)</f>
        <v>0</v>
      </c>
      <c r="J13" s="43">
        <f>IF(C13&gt;0,$I$6*G13,0)</f>
        <v>0</v>
      </c>
      <c r="K13" s="42" t="str">
        <f>IF(C13&gt;0,I13/D13,"0")</f>
        <v>0</v>
      </c>
      <c r="L13" s="42">
        <f>IF(N13&gt;1,E13/N13,N13)</f>
        <v>0</v>
      </c>
      <c r="M13" s="17"/>
      <c r="N13" s="19">
        <f>ROUNDUP(K13,0)</f>
        <v>0</v>
      </c>
      <c r="O13" s="19">
        <f>ROUND(L13,0)</f>
        <v>0</v>
      </c>
    </row>
    <row r="14" spans="1:15" ht="5.25" customHeight="1" thickBot="1">
      <c r="A14" s="6"/>
      <c r="B14" s="24"/>
      <c r="C14" s="25"/>
      <c r="D14" s="25"/>
      <c r="E14" s="25"/>
      <c r="F14" s="25"/>
      <c r="G14" s="25"/>
      <c r="H14" s="25"/>
      <c r="I14" s="25"/>
      <c r="J14" s="25"/>
      <c r="K14" s="25"/>
      <c r="L14" s="25"/>
      <c r="M14" s="25"/>
      <c r="N14" s="31"/>
      <c r="O14" s="31"/>
    </row>
    <row r="15" spans="1:15" ht="24.75" customHeight="1" thickBot="1">
      <c r="A15" s="6"/>
      <c r="B15" s="26" t="s">
        <v>5</v>
      </c>
      <c r="C15" s="38">
        <f>C16+C17</f>
        <v>0</v>
      </c>
      <c r="D15" s="27"/>
      <c r="E15" s="27"/>
      <c r="F15" s="27"/>
      <c r="G15" s="27"/>
      <c r="H15" s="27"/>
      <c r="I15" s="5">
        <f>IF(C15&gt;5000,"294",J15)</f>
        <v>0</v>
      </c>
      <c r="J15" s="15">
        <f>IF(C15&gt;4000,"289",IF(C15&gt;3000,"287",IF(C15&gt;2000,"284",IF(C15&gt;1000,"278",IF(C15&gt;800,"258",IF(C15&gt;700,"249",IF(C15&gt;600,"243",IF(C15&gt;450,"235",K15))))))))</f>
        <v>0</v>
      </c>
      <c r="K15" s="27">
        <f>IF(C15&gt;350,"218",IF(C15&gt;250,"201",IF(C15&gt;174,"174",IF(C15&gt;150,C15,IF(C15&gt;129,"129",IF(C15&gt;100,C15,IF(C15&gt;95,"95",IF(C15&lt;96,C15," "))))))))</f>
        <v>0</v>
      </c>
      <c r="L15" s="27"/>
      <c r="M15" s="27"/>
      <c r="N15" s="32"/>
      <c r="O15" s="32"/>
    </row>
    <row r="16" spans="1:15" ht="30">
      <c r="A16" s="6"/>
      <c r="B16" s="33" t="s">
        <v>13</v>
      </c>
      <c r="C16" s="4"/>
      <c r="D16" s="4"/>
      <c r="E16" s="4"/>
      <c r="F16" s="17"/>
      <c r="G16" s="39" t="str">
        <f>IF(C15&gt;0,C16/$C$15," ")</f>
        <v> </v>
      </c>
      <c r="H16" s="17"/>
      <c r="I16" s="19">
        <f>ROUNDUP(J16,0)</f>
        <v>0</v>
      </c>
      <c r="J16" s="43">
        <f>IF(C16&gt;0,$I$15*G16,0)</f>
        <v>0</v>
      </c>
      <c r="K16" s="42" t="str">
        <f>IF(C16&gt;0,I16/D16,"0")</f>
        <v>0</v>
      </c>
      <c r="L16" s="42">
        <f>IF(N16&gt;1,E16/N16,N16)</f>
        <v>0</v>
      </c>
      <c r="M16" s="17"/>
      <c r="N16" s="19">
        <f>ROUNDUP(K16,0)</f>
        <v>0</v>
      </c>
      <c r="O16" s="19">
        <f>ROUND(L16,0)</f>
        <v>0</v>
      </c>
    </row>
    <row r="17" spans="1:15" ht="30.75" thickBot="1">
      <c r="A17" s="6"/>
      <c r="B17" s="35" t="s">
        <v>14</v>
      </c>
      <c r="C17" s="3"/>
      <c r="D17" s="3"/>
      <c r="E17" s="3"/>
      <c r="F17" s="15"/>
      <c r="G17" s="40" t="str">
        <f>IF(C15&gt;0,C17/$C$15," ")</f>
        <v> </v>
      </c>
      <c r="H17" s="15"/>
      <c r="I17" s="45">
        <f>ROUNDUP(J17,0)</f>
        <v>0</v>
      </c>
      <c r="J17" s="46">
        <f>IF(C17&gt;0,$I$15*G17,0)</f>
        <v>0</v>
      </c>
      <c r="K17" s="48" t="str">
        <f>IF(C17&gt;0,I17/D17,"0")</f>
        <v>0</v>
      </c>
      <c r="L17" s="48">
        <f>IF(N17&gt;1,E17/N17,N17)</f>
        <v>0</v>
      </c>
      <c r="M17" s="15"/>
      <c r="N17" s="23">
        <f>ROUNDUP(K17,0)</f>
        <v>0</v>
      </c>
      <c r="O17" s="23">
        <f>ROUND(L17,0)</f>
        <v>0</v>
      </c>
    </row>
    <row r="18" spans="1:15" ht="15">
      <c r="A18" s="6"/>
      <c r="B18" s="7"/>
      <c r="C18" s="6"/>
      <c r="D18" s="6"/>
      <c r="E18" s="6"/>
      <c r="F18" s="6"/>
      <c r="G18" s="6"/>
      <c r="H18" s="6"/>
      <c r="I18" s="6"/>
      <c r="J18" s="34"/>
      <c r="K18" s="34"/>
      <c r="L18" s="34"/>
      <c r="M18" s="6"/>
      <c r="N18" s="34"/>
      <c r="O18" s="6"/>
    </row>
    <row r="19" spans="1:15" ht="15">
      <c r="A19" s="6"/>
      <c r="B19" s="7"/>
      <c r="C19" s="6"/>
      <c r="D19" s="6"/>
      <c r="E19" s="6"/>
      <c r="F19" s="6"/>
      <c r="G19" s="6"/>
      <c r="H19" s="6"/>
      <c r="I19" s="6"/>
      <c r="J19" s="6"/>
      <c r="K19" s="6"/>
      <c r="L19" s="6"/>
      <c r="M19" s="6"/>
      <c r="N19" s="6"/>
      <c r="O19" s="6"/>
    </row>
    <row r="20" ht="15">
      <c r="N20" s="47"/>
    </row>
  </sheetData>
  <sheetProtection password="E220" sheet="1" objects="1" scenarios="1" selectLockedCells="1"/>
  <protectedRanges>
    <protectedRange sqref="C5:C6 D9:E9 D13:E13 D16:E17 C8:C9 C12:C13 I6 C15:C17 I15" name="Range1"/>
  </protectedRanges>
  <mergeCells count="3">
    <mergeCell ref="C4:D4"/>
    <mergeCell ref="I4:O4"/>
    <mergeCell ref="B2:O2"/>
  </mergeCells>
  <printOptions/>
  <pageMargins left="0.75" right="0.75" top="0.7" bottom="0.6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niekamps</dc:creator>
  <cp:keywords/>
  <dc:description/>
  <cp:lastModifiedBy>Sherrie Niekamp</cp:lastModifiedBy>
  <cp:lastPrinted>2013-02-05T19:35:44Z</cp:lastPrinted>
  <dcterms:created xsi:type="dcterms:W3CDTF">2007-01-05T15:48:23Z</dcterms:created>
  <dcterms:modified xsi:type="dcterms:W3CDTF">2013-02-05T19:36:18Z</dcterms:modified>
  <cp:category/>
  <cp:version/>
  <cp:contentType/>
  <cp:contentStatus/>
</cp:coreProperties>
</file>